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v-07\исполнительный аппарат\Группа ОП\Светлана\2025\поставка ТМГ для ремонта КТП Сушилка\"/>
    </mc:Choice>
  </mc:AlternateContent>
  <bookViews>
    <workbookView xWindow="-120" yWindow="-120" windowWidth="29040" windowHeight="15840" tabRatio="876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8" l="1"/>
  <c r="E7" i="18"/>
  <c r="Q6" i="18" l="1"/>
  <c r="Q7" i="18" s="1"/>
  <c r="N6" i="18"/>
  <c r="N7" i="18" s="1"/>
  <c r="K6" i="18"/>
  <c r="H6" i="18"/>
  <c r="S6" i="18"/>
  <c r="P6" i="18"/>
  <c r="G6" i="18"/>
  <c r="Q8" i="17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P8" i="16"/>
  <c r="P10" i="16"/>
  <c r="P9" i="16"/>
  <c r="M7" i="16"/>
  <c r="J7" i="16"/>
  <c r="G7" i="16"/>
  <c r="S6" i="16"/>
  <c r="P6" i="16"/>
  <c r="M6" i="16"/>
  <c r="J6" i="16"/>
  <c r="G6" i="16"/>
  <c r="G8" i="16"/>
  <c r="G10" i="16"/>
  <c r="G9" i="16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/>
  <c r="P10" i="9"/>
  <c r="P9" i="9"/>
  <c r="M6" i="9"/>
  <c r="J6" i="9"/>
  <c r="G6" i="9"/>
  <c r="Q8" i="8"/>
  <c r="N8" i="8"/>
  <c r="K8" i="8"/>
  <c r="E8" i="8"/>
  <c r="J8" i="17"/>
  <c r="J10" i="17"/>
  <c r="J9" i="17"/>
  <c r="S8" i="17"/>
  <c r="S10" i="17"/>
  <c r="S9" i="17"/>
  <c r="P8" i="17"/>
  <c r="P10" i="17"/>
  <c r="P9" i="17"/>
  <c r="M8" i="17"/>
  <c r="M10" i="17"/>
  <c r="M9" i="17"/>
  <c r="M8" i="16"/>
  <c r="M10" i="16"/>
  <c r="M9" i="16"/>
  <c r="J8" i="16"/>
  <c r="J10" i="16"/>
  <c r="J9" i="16"/>
  <c r="S8" i="16"/>
  <c r="S10" i="16"/>
  <c r="S9" i="16"/>
  <c r="P8" i="15"/>
  <c r="P10" i="15"/>
  <c r="P9" i="15"/>
  <c r="S8" i="15"/>
  <c r="S10" i="15"/>
  <c r="S9" i="15"/>
  <c r="J8" i="15"/>
  <c r="J10" i="15"/>
  <c r="J9" i="15"/>
  <c r="G8" i="15"/>
  <c r="G10" i="15"/>
  <c r="G9" i="15"/>
  <c r="S8" i="14"/>
  <c r="S10" i="14"/>
  <c r="S9" i="14"/>
  <c r="P8" i="14"/>
  <c r="P10" i="14"/>
  <c r="P9" i="14"/>
  <c r="J8" i="14"/>
  <c r="J10" i="14"/>
  <c r="J9" i="14"/>
  <c r="P8" i="13"/>
  <c r="P10" i="13"/>
  <c r="P9" i="13"/>
  <c r="J8" i="13"/>
  <c r="J10" i="13"/>
  <c r="J9" i="13"/>
  <c r="S8" i="13"/>
  <c r="S10" i="13"/>
  <c r="S9" i="13"/>
  <c r="S8" i="9"/>
  <c r="S10" i="9"/>
  <c r="S9" i="9"/>
  <c r="J8" i="9"/>
  <c r="J10" i="9"/>
  <c r="J9" i="9"/>
  <c r="M8" i="14"/>
  <c r="M10" i="14"/>
  <c r="M9" i="14"/>
  <c r="G8" i="14"/>
  <c r="G10" i="14"/>
  <c r="G9" i="14"/>
  <c r="M8" i="13"/>
  <c r="M10" i="13"/>
  <c r="M9" i="13"/>
  <c r="G8" i="13"/>
  <c r="G10" i="13"/>
  <c r="G9" i="13"/>
  <c r="G8" i="9"/>
  <c r="G10" i="9"/>
  <c r="G9" i="9"/>
  <c r="G8" i="17"/>
  <c r="G10" i="17"/>
  <c r="G9" i="17"/>
  <c r="M8" i="15"/>
  <c r="M10" i="15"/>
  <c r="M9" i="15"/>
  <c r="M8" i="9"/>
  <c r="M10" i="9"/>
  <c r="M9" i="9"/>
  <c r="S7" i="8"/>
  <c r="P7" i="8"/>
  <c r="M7" i="8"/>
  <c r="J7" i="8"/>
  <c r="G7" i="8"/>
  <c r="H8" i="8"/>
  <c r="S6" i="8"/>
  <c r="P6" i="8"/>
  <c r="M6" i="8"/>
  <c r="J6" i="8"/>
  <c r="J8" i="8"/>
  <c r="J10" i="8"/>
  <c r="J9" i="8"/>
  <c r="G6" i="8"/>
  <c r="G8" i="8"/>
  <c r="G10" i="8"/>
  <c r="G9" i="8"/>
  <c r="P8" i="8"/>
  <c r="P10" i="8"/>
  <c r="P9" i="8"/>
  <c r="M8" i="8"/>
  <c r="M10" i="8"/>
  <c r="M9" i="8"/>
  <c r="S8" i="8"/>
  <c r="S10" i="8"/>
  <c r="S9" i="8"/>
  <c r="J6" i="18" l="1"/>
  <c r="H7" i="18"/>
  <c r="G7" i="18"/>
  <c r="G9" i="18" s="1"/>
  <c r="G8" i="18" s="1"/>
  <c r="M6" i="18"/>
  <c r="K7" i="18"/>
  <c r="S7" i="18"/>
  <c r="S9" i="18" s="1"/>
  <c r="S8" i="18" s="1"/>
  <c r="P7" i="18"/>
  <c r="P9" i="18" s="1"/>
  <c r="P8" i="18" s="1"/>
  <c r="M7" i="18" l="1"/>
  <c r="M9" i="18" s="1"/>
  <c r="M8" i="18" s="1"/>
  <c r="J7" i="18"/>
  <c r="J9" i="18" s="1"/>
  <c r="J8" i="18" s="1"/>
</calcChain>
</file>

<file path=xl/sharedStrings.xml><?xml version="1.0" encoding="utf-8"?>
<sst xmlns="http://schemas.openxmlformats.org/spreadsheetml/2006/main" count="370" uniqueCount="55">
  <si>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</si>
  <si>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</si>
  <si>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</si>
  <si>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</si>
  <si>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</si>
  <si>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</si>
  <si>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</si>
  <si>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</si>
  <si>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</si>
  <si>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</si>
  <si>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</si>
  <si>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</si>
  <si>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</si>
  <si>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</si>
  <si>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</si>
  <si>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</si>
  <si>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</si>
  <si>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</si>
  <si>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</si>
  <si>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</si>
  <si>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</si>
  <si>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</si>
  <si>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</si>
  <si>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</si>
  <si>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</si>
  <si>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</si>
  <si>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</si>
  <si>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</si>
  <si>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</si>
  <si>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</si>
  <si>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</si>
  <si>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</si>
  <si>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</si>
  <si>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</si>
  <si>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</si>
  <si>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</si>
  <si>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</si>
  <si>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</si>
  <si>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</si>
  <si>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</si>
  <si>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</si>
  <si>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</si>
  <si>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Ведущий специалист группы МТОиЛ АО "ЯрЭСК"</t>
  </si>
  <si>
    <t>_____________________ С.М.Огарь</t>
  </si>
  <si>
    <t>Заместитель руководителя Дирекции и МТО ПАО "Россети Центр"</t>
  </si>
  <si>
    <t xml:space="preserve"> ____________________А.Ю.Бордунов</t>
  </si>
  <si>
    <t xml:space="preserve">Начальник управления логистики и материально-технического обеспечения филиала ПАО «Россети Центр» - «Ярэнерго»             </t>
  </si>
  <si>
    <t xml:space="preserve"> ______________________А.В.Клушин</t>
  </si>
  <si>
    <t xml:space="preserve">Трансформатор силовой ТМГ -10/0,4 кВ 630 кВА </t>
  </si>
  <si>
    <t>0002369387</t>
  </si>
  <si>
    <t>КП № 1 от 29.08.2025</t>
  </si>
  <si>
    <t>КП № 3 от 29.08.2025</t>
  </si>
  <si>
    <r>
      <t xml:space="preserve">Расчет начальной максимальной цены лота (лот </t>
    </r>
    <r>
      <rPr>
        <b/>
        <sz val="11"/>
        <color rgb="FF0033CC"/>
        <rFont val="Times New Roman"/>
        <family val="1"/>
        <charset val="204"/>
      </rPr>
      <t>301E - Силовые трансф. до 20 кВ</t>
    </r>
    <r>
      <rPr>
        <b/>
        <sz val="11"/>
        <rFont val="Times New Roman"/>
        <family val="1"/>
        <charset val="204"/>
      </rPr>
      <t>) от  29.08.2025 для нужд АО "ЯрЭСК"</t>
    </r>
  </si>
  <si>
    <t>За расчетную стоимость лота принять стоимость КП №1 от 29.08.2025</t>
  </si>
  <si>
    <t>КП № 2 от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</si>
</sst>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33CC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2" borderId="2" xfId="2" applyFont="1" applyFill="1" applyBorder="1" applyAlignment="1" applyProtection="1">
      <alignment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3"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20</v>
      </c>
      <c r="O4" s="63"/>
      <c r="P4" s="64"/>
      <c r="Q4" s="62" t="s">
        <v>21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0" t="s">
        <v>28</v>
      </c>
      <c r="C17" s="70"/>
      <c r="D17" s="70"/>
      <c r="E17" s="70"/>
      <c r="F17" s="70"/>
      <c r="G17" s="70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71" t="s">
        <v>41</v>
      </c>
      <c r="C19" s="71"/>
      <c r="D19" s="71"/>
      <c r="E19" s="71"/>
      <c r="F19" s="71"/>
      <c r="G19" s="71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61" t="s">
        <v>18</v>
      </c>
      <c r="C27" s="61"/>
      <c r="D27" s="61"/>
      <c r="E27" s="61"/>
      <c r="F27" s="61"/>
      <c r="G27" s="61"/>
      <c r="H27" s="61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0" t="s">
        <v>28</v>
      </c>
      <c r="C17" s="70"/>
      <c r="D17" s="70"/>
      <c r="E17" s="70"/>
      <c r="F17" s="70"/>
      <c r="G17" s="70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1" t="s">
        <v>41</v>
      </c>
      <c r="C19" s="71"/>
      <c r="D19" s="71"/>
      <c r="E19" s="71"/>
      <c r="F19" s="71"/>
      <c r="G19" s="71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1" t="s">
        <v>18</v>
      </c>
      <c r="C27" s="61"/>
      <c r="D27" s="61"/>
      <c r="E27" s="61"/>
      <c r="F27" s="61"/>
      <c r="G27" s="61"/>
      <c r="H27" s="61"/>
      <c r="I27" s="28"/>
      <c r="J27" s="28"/>
      <c r="K27" s="28"/>
      <c r="L27" s="28"/>
      <c r="M27" s="28"/>
      <c r="N27" s="28"/>
      <c r="O27" s="27"/>
      <c r="P27" s="27"/>
      <c r="Q27" s="61" t="s">
        <v>17</v>
      </c>
      <c r="R27" s="61"/>
      <c r="S27" s="61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0" t="s">
        <v>28</v>
      </c>
      <c r="C17" s="70"/>
      <c r="D17" s="70"/>
      <c r="E17" s="70"/>
      <c r="F17" s="70"/>
      <c r="G17" s="70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1" t="s">
        <v>41</v>
      </c>
      <c r="C19" s="71"/>
      <c r="D19" s="71"/>
      <c r="E19" s="71"/>
      <c r="F19" s="71"/>
      <c r="G19" s="71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1" t="s">
        <v>18</v>
      </c>
      <c r="C27" s="61"/>
      <c r="D27" s="61"/>
      <c r="E27" s="61"/>
      <c r="F27" s="61"/>
      <c r="G27" s="61"/>
      <c r="H27" s="61"/>
      <c r="I27" s="28"/>
      <c r="J27" s="28"/>
      <c r="K27" s="28"/>
      <c r="L27" s="28"/>
      <c r="M27" s="28"/>
      <c r="N27" s="28"/>
      <c r="O27" s="27"/>
      <c r="P27" s="27"/>
      <c r="Q27" s="61" t="s">
        <v>17</v>
      </c>
      <c r="R27" s="61"/>
      <c r="S27" s="61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70" t="s">
        <v>28</v>
      </c>
      <c r="C18" s="70"/>
      <c r="D18" s="70"/>
      <c r="E18" s="70"/>
      <c r="F18" s="70"/>
      <c r="G18" s="70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71" t="s">
        <v>41</v>
      </c>
      <c r="C20" s="71"/>
      <c r="D20" s="71"/>
      <c r="E20" s="71"/>
      <c r="F20" s="71"/>
      <c r="G20" s="71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1" t="s">
        <v>18</v>
      </c>
      <c r="C28" s="61"/>
      <c r="D28" s="61"/>
      <c r="E28" s="61"/>
      <c r="F28" s="61"/>
      <c r="G28" s="61"/>
      <c r="H28" s="61"/>
      <c r="I28" s="28"/>
      <c r="J28" s="28"/>
      <c r="K28" s="28"/>
      <c r="L28" s="28"/>
      <c r="M28" s="28"/>
      <c r="N28" s="28"/>
      <c r="O28" s="27"/>
      <c r="P28" s="27"/>
      <c r="Q28" s="61" t="s">
        <v>17</v>
      </c>
      <c r="R28" s="61"/>
      <c r="S28" s="61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0" t="s">
        <v>28</v>
      </c>
      <c r="C18" s="70"/>
      <c r="D18" s="70"/>
      <c r="E18" s="70"/>
      <c r="F18" s="70"/>
      <c r="G18" s="70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1" t="s">
        <v>41</v>
      </c>
      <c r="C20" s="71"/>
      <c r="D20" s="71"/>
      <c r="E20" s="71"/>
      <c r="F20" s="71"/>
      <c r="G20" s="71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61" t="s">
        <v>18</v>
      </c>
      <c r="C29" s="61"/>
      <c r="D29" s="61"/>
      <c r="E29" s="61"/>
      <c r="F29" s="61"/>
      <c r="G29" s="61"/>
      <c r="H29" s="61"/>
      <c r="I29" s="28"/>
      <c r="J29" s="28"/>
      <c r="K29" s="28"/>
      <c r="L29" s="28"/>
      <c r="M29" s="28"/>
      <c r="N29" s="28"/>
      <c r="O29" s="27"/>
      <c r="P29" s="27"/>
      <c r="Q29" s="61" t="s">
        <v>17</v>
      </c>
      <c r="R29" s="61"/>
      <c r="S29" s="61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39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0" t="s">
        <v>28</v>
      </c>
      <c r="C18" s="70"/>
      <c r="D18" s="70"/>
      <c r="E18" s="70"/>
      <c r="F18" s="70"/>
      <c r="G18" s="70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1" t="s">
        <v>41</v>
      </c>
      <c r="C20" s="71"/>
      <c r="D20" s="71"/>
      <c r="E20" s="71"/>
      <c r="F20" s="71"/>
      <c r="G20" s="71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1" t="s">
        <v>18</v>
      </c>
      <c r="C28" s="61"/>
      <c r="D28" s="61"/>
      <c r="E28" s="61"/>
      <c r="F28" s="61"/>
      <c r="G28" s="61"/>
      <c r="H28" s="61"/>
      <c r="I28" s="28"/>
      <c r="J28" s="28"/>
      <c r="K28" s="28"/>
      <c r="L28" s="28"/>
      <c r="M28" s="28"/>
      <c r="N28" s="28"/>
      <c r="O28" s="27"/>
      <c r="P28" s="27"/>
      <c r="Q28" s="61" t="s">
        <v>17</v>
      </c>
      <c r="R28" s="61"/>
      <c r="S28" s="61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40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24</v>
      </c>
      <c r="L4" s="63"/>
      <c r="M4" s="64"/>
      <c r="N4" s="62" t="s">
        <v>25</v>
      </c>
      <c r="O4" s="63"/>
      <c r="P4" s="64"/>
      <c r="Q4" s="62" t="s">
        <v>26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5" t="s">
        <v>12</v>
      </c>
      <c r="B8" s="66"/>
      <c r="C8" s="67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5" t="s">
        <v>13</v>
      </c>
      <c r="B9" s="66"/>
      <c r="C9" s="67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5" t="s">
        <v>3</v>
      </c>
      <c r="B10" s="66"/>
      <c r="C10" s="67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8" t="s">
        <v>8</v>
      </c>
      <c r="C12" s="68"/>
      <c r="D12" s="68"/>
      <c r="E12" s="68"/>
      <c r="F12" s="68"/>
      <c r="G12" s="68"/>
      <c r="H12" s="68"/>
      <c r="I12" s="68"/>
      <c r="J12" s="68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69" t="s">
        <v>14</v>
      </c>
      <c r="C14" s="69"/>
      <c r="D14" s="69"/>
      <c r="E14" s="69"/>
      <c r="F14" s="69"/>
      <c r="G14" s="69"/>
      <c r="H14" s="69"/>
      <c r="I14" s="69"/>
      <c r="J14" s="69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0" t="s">
        <v>28</v>
      </c>
      <c r="C17" s="70"/>
      <c r="D17" s="70"/>
      <c r="E17" s="70"/>
      <c r="F17" s="70"/>
      <c r="G17" s="70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71" t="s">
        <v>41</v>
      </c>
      <c r="C19" s="71"/>
      <c r="D19" s="71"/>
      <c r="E19" s="71"/>
      <c r="F19" s="71"/>
      <c r="G19" s="71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61" t="s">
        <v>18</v>
      </c>
      <c r="C27" s="61"/>
      <c r="D27" s="61"/>
      <c r="E27" s="61"/>
      <c r="F27" s="61"/>
      <c r="G27" s="61"/>
      <c r="H27" s="61"/>
      <c r="I27" s="28"/>
      <c r="J27" s="28"/>
      <c r="K27" s="28"/>
      <c r="L27" s="28"/>
      <c r="M27" s="28"/>
      <c r="N27" s="28"/>
      <c r="O27" s="27"/>
      <c r="P27" s="27"/>
      <c r="Q27" s="61" t="s">
        <v>17</v>
      </c>
      <c r="R27" s="61"/>
      <c r="S27" s="61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topLeftCell="A4" zoomScaleNormal="100" zoomScaleSheetLayoutView="70" workbookViewId="0">
      <selection activeCell="R7" sqref="R7"/>
    </sheetView>
  </sheetViews>
  <sheetFormatPr defaultColWidth="9.140625" defaultRowHeight="15" x14ac:dyDescent="0.25"/>
  <cols>
    <col min="1" max="1" width="4.140625" style="1" customWidth="1"/>
    <col min="2" max="2" width="10.4257812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9.85546875" style="1" customWidth="1"/>
    <col min="9" max="9" width="12.140625" style="1" customWidth="1"/>
    <col min="10" max="10" width="11.140625" style="1" customWidth="1"/>
    <col min="11" max="11" width="10.85546875" style="1" customWidth="1"/>
    <col min="12" max="12" width="13.7109375" style="1" customWidth="1"/>
    <col min="13" max="13" width="16.28515625" style="1" customWidth="1"/>
    <col min="14" max="14" width="8.85546875" style="1" customWidth="1"/>
    <col min="15" max="15" width="13.7109375" style="1" customWidth="1"/>
    <col min="16" max="16" width="16" style="1" customWidth="1"/>
    <col min="17" max="17" width="9.2851562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2" t="s">
        <v>19</v>
      </c>
      <c r="O1" s="73"/>
      <c r="P1" s="73"/>
      <c r="Q1" s="73"/>
      <c r="R1" s="73"/>
      <c r="S1" s="73"/>
      <c r="T1" s="8"/>
      <c r="U1" s="17"/>
    </row>
    <row r="2" spans="1:21" s="19" customFormat="1" ht="31.5" customHeight="1" x14ac:dyDescent="0.25">
      <c r="A2" s="74" t="s">
        <v>52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1" ht="13.5" customHeight="1" x14ac:dyDescent="0.25">
      <c r="B3" s="5"/>
      <c r="C3" s="6"/>
    </row>
    <row r="4" spans="1:21" s="29" customFormat="1" ht="49.5" customHeight="1" x14ac:dyDescent="0.25">
      <c r="A4" s="75" t="s">
        <v>2</v>
      </c>
      <c r="B4" s="76" t="s">
        <v>9</v>
      </c>
      <c r="C4" s="76" t="s">
        <v>0</v>
      </c>
      <c r="D4" s="76" t="s">
        <v>1</v>
      </c>
      <c r="E4" s="76" t="s">
        <v>11</v>
      </c>
      <c r="F4" s="76"/>
      <c r="G4" s="76"/>
      <c r="H4" s="62" t="s">
        <v>7</v>
      </c>
      <c r="I4" s="63"/>
      <c r="J4" s="64"/>
      <c r="K4" s="62" t="s">
        <v>50</v>
      </c>
      <c r="L4" s="63"/>
      <c r="M4" s="64"/>
      <c r="N4" s="62" t="s">
        <v>54</v>
      </c>
      <c r="O4" s="63"/>
      <c r="P4" s="64"/>
      <c r="Q4" s="62" t="s">
        <v>51</v>
      </c>
      <c r="R4" s="63"/>
      <c r="S4" s="64"/>
    </row>
    <row r="5" spans="1:21" s="30" customFormat="1" ht="45.75" customHeight="1" x14ac:dyDescent="0.25">
      <c r="A5" s="75"/>
      <c r="B5" s="76"/>
      <c r="C5" s="76"/>
      <c r="D5" s="76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 t="s">
        <v>49</v>
      </c>
      <c r="C6" s="60" t="s">
        <v>48</v>
      </c>
      <c r="D6" s="53" t="s">
        <v>16</v>
      </c>
      <c r="E6" s="48">
        <v>1</v>
      </c>
      <c r="F6" s="49">
        <f>L6</f>
        <v>1190153.75</v>
      </c>
      <c r="G6" s="49">
        <f t="shared" ref="G6" si="0">F6*E6</f>
        <v>1190153.75</v>
      </c>
      <c r="H6" s="48">
        <f>E6</f>
        <v>1</v>
      </c>
      <c r="I6" s="49">
        <v>1270200.08</v>
      </c>
      <c r="J6" s="51">
        <f t="shared" ref="J6" si="1">I6*H6</f>
        <v>1270200.08</v>
      </c>
      <c r="K6" s="48">
        <f>E6</f>
        <v>1</v>
      </c>
      <c r="L6" s="49">
        <v>1190153.75</v>
      </c>
      <c r="M6" s="51">
        <f t="shared" ref="M6" si="2">L6*K6</f>
        <v>1190153.75</v>
      </c>
      <c r="N6" s="48">
        <f>E6</f>
        <v>1</v>
      </c>
      <c r="O6" s="49">
        <v>1208333.33</v>
      </c>
      <c r="P6" s="51">
        <f t="shared" ref="P6" si="3">O6*N6</f>
        <v>1208333.33</v>
      </c>
      <c r="Q6" s="48">
        <f>E6</f>
        <v>1</v>
      </c>
      <c r="R6" s="49">
        <v>1250000</v>
      </c>
      <c r="S6" s="49">
        <f t="shared" ref="S6" si="4">R6*Q6</f>
        <v>1250000</v>
      </c>
    </row>
    <row r="7" spans="1:21" s="33" customFormat="1" ht="14.25" x14ac:dyDescent="0.25">
      <c r="A7" s="65" t="s">
        <v>12</v>
      </c>
      <c r="B7" s="66"/>
      <c r="C7" s="67"/>
      <c r="D7" s="20"/>
      <c r="E7" s="20">
        <f>SUM(E6:E6)</f>
        <v>1</v>
      </c>
      <c r="F7" s="46"/>
      <c r="G7" s="46">
        <f>SUM(G6:G6)</f>
        <v>1190153.75</v>
      </c>
      <c r="H7" s="20">
        <f>SUM(H6:H6)</f>
        <v>1</v>
      </c>
      <c r="I7" s="46"/>
      <c r="J7" s="46">
        <f>SUM(J6:J6)</f>
        <v>1270200.08</v>
      </c>
      <c r="K7" s="20">
        <f>SUM(K6:K6)</f>
        <v>1</v>
      </c>
      <c r="L7" s="46"/>
      <c r="M7" s="46">
        <f>SUM(M6:M6)</f>
        <v>1190153.75</v>
      </c>
      <c r="N7" s="20">
        <f>SUM(N6:N6)</f>
        <v>1</v>
      </c>
      <c r="O7" s="46"/>
      <c r="P7" s="46">
        <f>SUM(P6:P6)</f>
        <v>1208333.33</v>
      </c>
      <c r="Q7" s="20">
        <f>SUM(Q6:Q6)</f>
        <v>1</v>
      </c>
      <c r="R7" s="46"/>
      <c r="S7" s="46">
        <f>SUM(S6:S6)</f>
        <v>1250000</v>
      </c>
    </row>
    <row r="8" spans="1:21" s="35" customFormat="1" x14ac:dyDescent="0.25">
      <c r="A8" s="65" t="s">
        <v>13</v>
      </c>
      <c r="B8" s="66"/>
      <c r="C8" s="67"/>
      <c r="D8" s="34"/>
      <c r="E8" s="34"/>
      <c r="F8" s="34"/>
      <c r="G8" s="34">
        <f>G9/1.2*0.2</f>
        <v>238030.75</v>
      </c>
      <c r="H8" s="34"/>
      <c r="I8" s="34"/>
      <c r="J8" s="34">
        <f t="shared" ref="J8:M8" si="5">J9/1.2*0.2</f>
        <v>254040.01600000003</v>
      </c>
      <c r="K8" s="34"/>
      <c r="L8" s="34"/>
      <c r="M8" s="34">
        <f t="shared" si="5"/>
        <v>238030.75</v>
      </c>
      <c r="N8" s="34"/>
      <c r="O8" s="34"/>
      <c r="P8" s="34">
        <f t="shared" ref="P8:S8" si="6">P9/1.2*0.2</f>
        <v>241666.66600000003</v>
      </c>
      <c r="Q8" s="34"/>
      <c r="R8" s="34"/>
      <c r="S8" s="34">
        <f t="shared" si="6"/>
        <v>250000</v>
      </c>
    </row>
    <row r="9" spans="1:21" s="35" customFormat="1" x14ac:dyDescent="0.25">
      <c r="A9" s="65" t="s">
        <v>3</v>
      </c>
      <c r="B9" s="66"/>
      <c r="C9" s="67"/>
      <c r="D9" s="22"/>
      <c r="E9" s="22"/>
      <c r="F9" s="22"/>
      <c r="G9" s="22">
        <f>G7*1.2</f>
        <v>1428184.5</v>
      </c>
      <c r="H9" s="22"/>
      <c r="I9" s="22"/>
      <c r="J9" s="22">
        <f t="shared" ref="J9:M9" si="7">J7*1.2</f>
        <v>1524240.0960000001</v>
      </c>
      <c r="K9" s="22"/>
      <c r="L9" s="22"/>
      <c r="M9" s="22">
        <f t="shared" si="7"/>
        <v>1428184.5</v>
      </c>
      <c r="N9" s="22"/>
      <c r="O9" s="22"/>
      <c r="P9" s="22">
        <f>P7*1.2</f>
        <v>1449999.996</v>
      </c>
      <c r="Q9" s="22"/>
      <c r="R9" s="22"/>
      <c r="S9" s="22">
        <f>S7*1.2</f>
        <v>1500000</v>
      </c>
    </row>
    <row r="10" spans="1:21" ht="9" customHeight="1" x14ac:dyDescent="0.25"/>
    <row r="11" spans="1:21" x14ac:dyDescent="0.25">
      <c r="B11" s="68" t="s">
        <v>8</v>
      </c>
      <c r="C11" s="68"/>
      <c r="D11" s="68"/>
      <c r="E11" s="68"/>
      <c r="F11" s="68"/>
      <c r="G11" s="68"/>
      <c r="H11" s="68"/>
      <c r="I11" s="68"/>
      <c r="J11" s="68"/>
      <c r="K11" s="55"/>
      <c r="L11" s="55"/>
      <c r="M11" s="55"/>
      <c r="N11" s="8"/>
      <c r="O11" s="8"/>
      <c r="P11" s="8"/>
      <c r="Q11" s="8"/>
    </row>
    <row r="12" spans="1:21" x14ac:dyDescent="0.25">
      <c r="B12" s="24" t="s">
        <v>53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8"/>
      <c r="O12" s="8"/>
      <c r="P12" s="8"/>
      <c r="Q12" s="8"/>
    </row>
    <row r="13" spans="1:21" x14ac:dyDescent="0.25">
      <c r="B13" s="69" t="s">
        <v>14</v>
      </c>
      <c r="C13" s="69"/>
      <c r="D13" s="69"/>
      <c r="E13" s="69"/>
      <c r="F13" s="69"/>
      <c r="G13" s="69"/>
      <c r="H13" s="69"/>
      <c r="I13" s="69"/>
      <c r="J13" s="69"/>
      <c r="K13" s="54"/>
      <c r="L13" s="54"/>
      <c r="M13" s="54"/>
      <c r="N13" s="8"/>
      <c r="O13" s="8"/>
      <c r="P13" s="8"/>
      <c r="Q13" s="8"/>
    </row>
    <row r="14" spans="1:21" ht="15" customHeight="1" x14ac:dyDescent="0.25">
      <c r="B14" s="1" t="s">
        <v>15</v>
      </c>
      <c r="C14" s="1"/>
      <c r="E14" s="13"/>
      <c r="F14" s="13"/>
      <c r="G14" s="1"/>
      <c r="N14" s="8"/>
      <c r="O14" s="8"/>
      <c r="P14" s="8"/>
      <c r="Q14" s="8"/>
      <c r="R14" s="3"/>
      <c r="S14" s="3"/>
    </row>
    <row r="15" spans="1:21" ht="13.5" customHeight="1" x14ac:dyDescent="0.25"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5.75" customHeight="1" x14ac:dyDescent="0.25">
      <c r="E16" s="2"/>
      <c r="G16" s="1"/>
      <c r="N16" s="8"/>
      <c r="O16" s="8"/>
      <c r="P16" s="8"/>
      <c r="Q16" s="8"/>
    </row>
    <row r="17" spans="1:21" s="7" customFormat="1" x14ac:dyDescent="0.25">
      <c r="A17" s="1"/>
      <c r="B17" s="70" t="s">
        <v>28</v>
      </c>
      <c r="C17" s="70"/>
      <c r="D17" s="70"/>
      <c r="E17" s="70"/>
      <c r="F17" s="70"/>
      <c r="G17" s="70"/>
      <c r="H17" s="1"/>
      <c r="I17" s="1"/>
      <c r="J17" s="1"/>
      <c r="K17" s="1"/>
      <c r="L17" s="1"/>
      <c r="M17" s="1"/>
      <c r="N17" s="8"/>
      <c r="O17" s="8"/>
      <c r="P17" s="3"/>
      <c r="Q17" s="3"/>
      <c r="R17" s="9"/>
      <c r="S17" s="9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56"/>
      <c r="Q18" s="56"/>
      <c r="R18" s="9"/>
      <c r="S18" s="9"/>
    </row>
    <row r="19" spans="1:21" s="7" customFormat="1" x14ac:dyDescent="0.25">
      <c r="A19" s="1"/>
      <c r="B19" s="71" t="s">
        <v>42</v>
      </c>
      <c r="C19" s="71"/>
      <c r="D19" s="71"/>
      <c r="E19" s="71"/>
      <c r="F19" s="71"/>
      <c r="G19" s="71"/>
      <c r="H19" s="1"/>
      <c r="I19" s="1"/>
      <c r="J19" s="1"/>
      <c r="K19" s="1"/>
      <c r="L19" s="1" t="s">
        <v>43</v>
      </c>
      <c r="M19" s="1"/>
      <c r="N19" s="59"/>
      <c r="O19" s="59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9"/>
      <c r="O20" s="59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9"/>
      <c r="O21" s="59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9"/>
      <c r="O22" s="59"/>
      <c r="P22" s="56"/>
      <c r="Q22" s="56"/>
      <c r="R22" s="9"/>
      <c r="S22" s="9"/>
    </row>
    <row r="23" spans="1:21" s="7" customFormat="1" x14ac:dyDescent="0.25">
      <c r="A23" s="1"/>
      <c r="B23" s="71" t="s">
        <v>42</v>
      </c>
      <c r="C23" s="71"/>
      <c r="D23" s="71"/>
      <c r="E23" s="71"/>
      <c r="F23" s="71"/>
      <c r="G23" s="71"/>
      <c r="H23" s="1"/>
      <c r="I23" s="1"/>
      <c r="J23" s="1"/>
      <c r="K23" s="1"/>
      <c r="L23" s="1" t="s">
        <v>43</v>
      </c>
      <c r="M23" s="1"/>
      <c r="N23" s="59"/>
      <c r="O23" s="59"/>
      <c r="P23" s="56"/>
      <c r="Q23" s="56"/>
      <c r="R23" s="9"/>
      <c r="S23" s="9"/>
    </row>
    <row r="24" spans="1:21" s="7" customFormat="1" x14ac:dyDescent="0.25">
      <c r="A24" s="1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6"/>
      <c r="Q24" s="56"/>
      <c r="R24" s="9"/>
      <c r="S24" s="9"/>
    </row>
    <row r="25" spans="1:21" s="7" customFormat="1" x14ac:dyDescent="0.25">
      <c r="A25" s="1"/>
      <c r="B25" s="5" t="s">
        <v>4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A26" s="1"/>
      <c r="B26" s="77" t="s">
        <v>46</v>
      </c>
      <c r="C26" s="77"/>
      <c r="D26" s="77"/>
      <c r="E26" s="77"/>
      <c r="F26" s="77"/>
      <c r="G26" s="77"/>
      <c r="H26" s="77"/>
      <c r="I26" s="77"/>
      <c r="J26" s="77"/>
      <c r="K26" s="3"/>
      <c r="L26" s="77" t="s">
        <v>47</v>
      </c>
      <c r="M26" s="77"/>
      <c r="N26" s="77"/>
      <c r="O26" s="3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24" customHeight="1" x14ac:dyDescent="0.25">
      <c r="A28" s="18"/>
      <c r="B28" s="61" t="s">
        <v>44</v>
      </c>
      <c r="C28" s="61"/>
      <c r="D28" s="61"/>
      <c r="E28" s="61"/>
      <c r="F28" s="61"/>
      <c r="G28" s="61"/>
      <c r="H28" s="61"/>
      <c r="I28" s="28"/>
      <c r="J28" s="28"/>
      <c r="K28" s="28"/>
      <c r="L28" s="61" t="s">
        <v>45</v>
      </c>
      <c r="M28" s="61"/>
      <c r="N28" s="61"/>
      <c r="O28" s="27"/>
      <c r="P28" s="27"/>
      <c r="Q28" s="61"/>
      <c r="R28" s="61"/>
      <c r="S28" s="61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4">
    <mergeCell ref="B28:H28"/>
    <mergeCell ref="Q28:S28"/>
    <mergeCell ref="Q4:S4"/>
    <mergeCell ref="A7:C7"/>
    <mergeCell ref="A8:C8"/>
    <mergeCell ref="A9:C9"/>
    <mergeCell ref="B11:J11"/>
    <mergeCell ref="B13:J13"/>
    <mergeCell ref="B17:G17"/>
    <mergeCell ref="B19:G19"/>
    <mergeCell ref="L28:N28"/>
    <mergeCell ref="L26:N26"/>
    <mergeCell ref="B26:J26"/>
    <mergeCell ref="B23:G23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Акуличева О.А.</cp:lastModifiedBy>
  <cp:lastPrinted>2025-09-01T13:04:13Z</cp:lastPrinted>
  <dcterms:created xsi:type="dcterms:W3CDTF">2014-06-26T05:52:50Z</dcterms:created>
  <dcterms:modified xsi:type="dcterms:W3CDTF">2025-09-01T13:04:16Z</dcterms:modified>
</cp:coreProperties>
</file>